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<sst xmlns="http://schemas.openxmlformats.org/spreadsheetml/2006/main" count="439" uniqueCount="332">
  <si>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</si>
  <si>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</si>
  <si>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</si>
  <si>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</si>
  <si>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</si>
  <si>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</si>
  <si>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</si>
  <si>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</si>
  <si>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</si>
  <si>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</si>
  <si>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</si>
  <si>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</si>
  <si>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</si>
  <si>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</si>
  <si>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</si>
  <si>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</si>
  <si>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</si>
  <si>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</si>
  <si>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</si>
  <si>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</si>
  <si>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</si>
  <si>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</si>
  <si>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</si>
  <si>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</si>
  <si>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</si>
  <si>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</si>
  <si>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</si>
  <si>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</si>
  <si>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</si>
  <si>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</si>
  <si>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</si>
  <si>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</si>
  <si>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</si>
  <si>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</si>
  <si>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</si>
  <si>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</si>
  <si>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</si>
  <si>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</si>
  <si>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</si>
  <si>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</si>
  <si>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</si>
  <si>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</si>
  <si>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</si>
  <si>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</si>
  <si>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</si>
  <si>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</si>
  <si>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</si>
  <si>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</si>
  <si>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</si>
  <si>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</si>
  <si>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</si>
  <si>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</si>
  <si>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</si>
  <si>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</si>
  <si>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</si>
  <si>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</si>
  <si>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</si>
  <si>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</si>
  <si>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</si>
  <si>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</si>
  <si>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</si>
  <si>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</si>
  <si>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</si>
  <si>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</si>
  <si>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</si>
  <si>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</si>
  <si>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</si>
  <si>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</si>
  <si>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</si>
  <si>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</si>
  <si>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</si>
  <si>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</si>
  <si>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</si>
  <si>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</si>
  <si>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</si>
  <si>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</si>
  <si>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</si>
  <si>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</si>
  <si>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</si>
  <si>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</si>
  <si>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</si>
  <si>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</si>
  <si>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</si>
  <si>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</si>
  <si>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</si>
  <si>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</si>
  <si>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</si>
  <si>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</si>
  <si>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</si>
  <si>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</si>
  <si>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</si>
  <si>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</si>
  <si>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</si>
  <si>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</si>
  <si>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</si>
  <si>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</si>
  <si>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</si>
  <si>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</si>
  <si>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</si>
  <si>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</si>
  <si>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</si>
  <si>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</si>
  <si>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</si>
  <si>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</si>
  <si>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</si>
  <si>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</si>
  <si>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</si>
  <si>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</si>
  <si>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</si>
  <si>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</si>
  <si>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</si>
  <si>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</si>
  <si>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</si>
  <si>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</si>
  <si>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</si>
  <si>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</si>
  <si>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</si>
  <si>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</si>
  <si>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</si>
  <si>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</si>
  <si>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</si>
  <si>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</si>
  <si>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</si>
  <si>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</si>
  <si>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</si>
  <si>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</si>
  <si>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</si>
  <si>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</si>
  <si>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</si>
  <si>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</si>
  <si>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</si>
  <si>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</si>
  <si>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</si>
  <si>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</si>
  <si>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</si>
  <si>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</si>
  <si>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</si>
  <si>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</si>
  <si>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</si>
  <si>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</si>
  <si>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</si>
  <si>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</si>
  <si>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</si>
  <si>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</si>
  <si>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</si>
  <si>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</si>
  <si>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</si>
  <si>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</si>
  <si>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</si>
  <si>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</si>
  <si>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</si>
  <si>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</si>
  <si>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</si>
  <si>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</si>
  <si>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</si>
  <si>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</si>
  <si>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</si>
  <si>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</si>
  <si>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</si>
  <si>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</si>
  <si>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</si>
  <si>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</si>
  <si>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</si>
  <si>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</si>
  <si>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</si>
  <si>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</si>
  <si>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</si>
  <si>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</si>
  <si>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</si>
  <si>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</si>
  <si>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</si>
  <si>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</si>
  <si>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</si>
  <si>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</si>
  <si>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</si>
  <si>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</si>
  <si>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</si>
  <si>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</si>
  <si>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</si>
  <si>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</si>
  <si>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</si>
  <si>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</si>
  <si>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</si>
  <si>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</si>
  <si>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</si>
  <si>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</si>
  <si>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</si>
  <si>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</si>
  <si>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</si>
  <si>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</si>
  <si>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</si>
  <si>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</si>
  <si>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</si>
  <si>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</si>
  <si>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</si>
  <si>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</si>
  <si>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</si>
  <si>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</si>
  <si>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</si>
  <si>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</si>
  <si>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</si>
  <si>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</si>
  <si>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</si>
  <si>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</si>
  <si>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</si>
  <si>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</si>
  <si>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</si>
  <si>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</si>
  <si>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</si>
  <si>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</si>
  <si>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</si>
  <si>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</si>
  <si>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</si>
  <si>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</si>
  <si>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</si>
  <si>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</si>
  <si>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</si>
  <si>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</si>
  <si>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</si>
  <si>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</si>
  <si>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</si>
  <si>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</si>
  <si>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</si>
  <si>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</si>
  <si>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</si>
  <si>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</si>
  <si>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</si>
  <si>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</si>
  <si>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</si>
  <si>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</si>
  <si>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</si>
  <si>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</si>
  <si>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</si>
  <si>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</si>
  <si>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</si>
  <si>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</si>
  <si>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</si>
  <si>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</si>
  <si>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</si>
  <si>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</si>
  <si>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</si>
  <si>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</si>
  <si>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</si>
  <si>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</si>
  <si>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</si>
  <si>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</si>
  <si>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</si>
  <si>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</si>
  <si>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</si>
  <si>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</si>
  <si>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</si>
  <si>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</si>
  <si>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</si>
  <si>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</si>
  <si>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</si>
  <si>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</si>
  <si>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</si>
  <si>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</si>
  <si>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</si>
  <si>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</si>
  <si>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</si>
  <si>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</si>
  <si>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</si>
  <si>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</si>
  <si>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</si>
  <si>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</si>
  <si>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</si>
  <si>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</si>
  <si>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</si>
  <si>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</si>
  <si>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</si>
  <si>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</si>
  <si>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</si>
  <si>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</si>
  <si>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</si>
  <si>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</si>
  <si>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</si>
  <si>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</si>
  <si>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</si>
  <si>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</si>
  <si>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</si>
  <si>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</si>
  <si>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</si>
  <si>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</si>
  <si>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</si>
  <si>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</si>
  <si>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</si>
  <si>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</si>
  <si>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</si>
  <si>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</si>
  <si>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</si>
  <si>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</si>
  <si>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</si>
  <si>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</si>
  <si>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</si>
  <si>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</si>
  <si>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</si>
  <si>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</si>
  <si>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</si>
  <si>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</si>
  <si>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</si>
  <si>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</si>
  <si>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</si>
  <si>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</si>
  <si>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</si>
  <si>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</si>
  <si>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</si>
  <si>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</si>
  <si>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</si>
  <si>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</si>
  <si>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</si>
  <si>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</si>
  <si>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</si>
  <si>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9/2017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</si>
  <si>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</si>
  <si>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</si>
  <si>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</si>
  <si>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</si>
  <si>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</si>
  <si>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</si>
  <si>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</si>
  <si>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</si>
  <si>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</si>
  <si>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</si>
  <si>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</si>
  <si>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</si>
  <si>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</si>
  <si>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</si>
  <si>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</si>
  <si>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</si>
  <si>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у  Неготину</t>
  </si>
  <si>
    <t>04.09.2017. год.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</si>
</sst>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196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196" fontId="3" fillId="0" borderId="17" xfId="0" applyNumberFormat="1" applyFont="1" applyBorder="1" applyAlignment="1" applyProtection="1">
      <alignment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G10">
      <selection activeCell="G22" sqref="G22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1" t="s">
        <v>0</v>
      </c>
      <c r="B3" s="151"/>
      <c r="C3" s="145" t="s">
        <v>311</v>
      </c>
      <c r="D3" s="146"/>
    </row>
    <row r="4" spans="1:5" s="25" customFormat="1" ht="24" customHeight="1">
      <c r="A4" s="152" t="s">
        <v>1</v>
      </c>
      <c r="B4" s="152"/>
      <c r="C4" s="147" t="s">
        <v>312</v>
      </c>
      <c r="D4" s="148"/>
      <c r="E4" s="55"/>
    </row>
    <row r="5" spans="1:5" s="25" customFormat="1" ht="22.5" customHeight="1">
      <c r="A5" s="152" t="s">
        <v>2</v>
      </c>
      <c r="B5" s="152"/>
      <c r="C5" s="149" t="s">
        <v>318</v>
      </c>
      <c r="D5" s="150"/>
      <c r="E5" s="55"/>
    </row>
    <row r="6" spans="1:5" s="25" customFormat="1" ht="23.25" customHeight="1">
      <c r="A6" s="152" t="s">
        <v>3</v>
      </c>
      <c r="B6" s="152"/>
      <c r="C6" s="149" t="s">
        <v>319</v>
      </c>
      <c r="D6" s="150"/>
      <c r="E6" s="55"/>
    </row>
    <row r="7" spans="1:5" s="25" customFormat="1" ht="22.5" customHeight="1">
      <c r="A7" s="152" t="s">
        <v>4</v>
      </c>
      <c r="B7" s="152"/>
      <c r="C7" s="149" t="s">
        <v>320</v>
      </c>
      <c r="D7" s="150"/>
      <c r="E7" s="55"/>
    </row>
    <row r="8" spans="1:5" s="25" customFormat="1" ht="44.25" customHeight="1">
      <c r="A8" s="137" t="s">
        <v>265</v>
      </c>
      <c r="B8" s="138"/>
      <c r="C8" s="139" t="s">
        <v>313</v>
      </c>
      <c r="D8" s="140"/>
      <c r="E8" s="55"/>
    </row>
    <row r="9" spans="1:5" s="25" customFormat="1" ht="38.25" customHeight="1">
      <c r="A9" s="137" t="s">
        <v>5</v>
      </c>
      <c r="B9" s="138"/>
      <c r="C9" s="141">
        <v>37056</v>
      </c>
      <c r="D9" s="142"/>
      <c r="E9" s="55"/>
    </row>
    <row r="10" spans="1:4" s="25" customFormat="1" ht="57" customHeight="1">
      <c r="A10" s="137" t="s">
        <v>6</v>
      </c>
      <c r="B10" s="138"/>
      <c r="C10" s="143">
        <v>973919822</v>
      </c>
      <c r="D10" s="144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126">
        <v>1</v>
      </c>
      <c r="C16" s="79" t="s">
        <v>321</v>
      </c>
      <c r="D16" s="80" t="s">
        <v>322</v>
      </c>
      <c r="E16" s="127">
        <v>43008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126">
        <v>1</v>
      </c>
      <c r="C17" s="79" t="s">
        <v>324</v>
      </c>
      <c r="D17" s="80" t="s">
        <v>325</v>
      </c>
      <c r="E17" s="127">
        <v>43008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126">
        <v>8</v>
      </c>
      <c r="B18" s="126">
        <v>1</v>
      </c>
      <c r="C18" s="79" t="s">
        <v>327</v>
      </c>
      <c r="D18" s="80" t="s">
        <v>328</v>
      </c>
      <c r="E18" s="134">
        <v>43008</v>
      </c>
      <c r="F18" s="104">
        <v>42978</v>
      </c>
      <c r="G18" s="79" t="s">
        <v>249</v>
      </c>
      <c r="H18" s="81">
        <v>840105.99</v>
      </c>
      <c r="I18" s="128" t="s">
        <v>34</v>
      </c>
      <c r="J18" s="128" t="s">
        <v>27</v>
      </c>
      <c r="K18" s="128" t="s">
        <v>21</v>
      </c>
      <c r="L18" s="90">
        <v>0.05</v>
      </c>
      <c r="M18" s="82">
        <v>1.22</v>
      </c>
      <c r="N18" s="79" t="s">
        <v>329</v>
      </c>
      <c r="O18" s="126">
        <v>6</v>
      </c>
      <c r="P18" s="128" t="s">
        <v>27</v>
      </c>
      <c r="Q18" s="104">
        <v>42993</v>
      </c>
      <c r="R18" s="104">
        <v>43190</v>
      </c>
      <c r="S18" s="104">
        <v>43008</v>
      </c>
      <c r="T18" s="104">
        <v>44804</v>
      </c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E1">
      <selection activeCell="Q23" sqref="Q23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9">
        <v>6</v>
      </c>
      <c r="B7" s="130">
        <v>6843029.9</v>
      </c>
      <c r="C7" s="130">
        <v>54532.98</v>
      </c>
      <c r="D7" s="130">
        <v>54532.98</v>
      </c>
      <c r="E7" s="130">
        <v>0</v>
      </c>
      <c r="F7" s="130">
        <v>0</v>
      </c>
      <c r="G7" s="130">
        <v>10065.93</v>
      </c>
      <c r="H7" s="130">
        <v>320.46</v>
      </c>
      <c r="I7" s="130">
        <v>44467.05</v>
      </c>
      <c r="J7" s="130">
        <v>160.73</v>
      </c>
      <c r="K7" s="130">
        <v>0</v>
      </c>
      <c r="L7" s="130">
        <v>0</v>
      </c>
      <c r="M7" s="130">
        <v>0</v>
      </c>
      <c r="N7" s="131">
        <v>9924.5</v>
      </c>
      <c r="O7" s="130">
        <v>461.89</v>
      </c>
      <c r="P7" s="132"/>
    </row>
    <row r="8" spans="1:16" ht="16.5">
      <c r="A8" s="129">
        <v>7</v>
      </c>
      <c r="B8" s="130">
        <v>264984.06</v>
      </c>
      <c r="C8" s="130">
        <v>120826.53</v>
      </c>
      <c r="D8" s="130">
        <v>120826.53</v>
      </c>
      <c r="E8" s="130">
        <v>7378.26</v>
      </c>
      <c r="F8" s="130">
        <v>365.51</v>
      </c>
      <c r="G8" s="130">
        <v>22365.25</v>
      </c>
      <c r="H8" s="130">
        <v>1422.79</v>
      </c>
      <c r="I8" s="130">
        <v>91158.54</v>
      </c>
      <c r="J8" s="130">
        <v>1766.38</v>
      </c>
      <c r="K8" s="130">
        <v>0</v>
      </c>
      <c r="L8" s="130">
        <v>0</v>
      </c>
      <c r="M8" s="130">
        <v>0</v>
      </c>
      <c r="N8" s="130">
        <v>7356.01</v>
      </c>
      <c r="O8" s="130">
        <v>387.76</v>
      </c>
      <c r="P8" s="132"/>
    </row>
    <row r="9" spans="1:16" ht="16.5">
      <c r="A9" s="126">
        <v>8</v>
      </c>
      <c r="B9" s="81">
        <v>0</v>
      </c>
      <c r="C9" s="81">
        <v>840105.99</v>
      </c>
      <c r="D9" s="81">
        <v>840105.99</v>
      </c>
      <c r="E9" s="81">
        <v>0</v>
      </c>
      <c r="F9" s="81">
        <v>870.49</v>
      </c>
      <c r="G9" s="81">
        <v>0</v>
      </c>
      <c r="H9" s="81">
        <v>1712.9</v>
      </c>
      <c r="I9" s="81">
        <v>186690.24</v>
      </c>
      <c r="J9" s="81">
        <v>9533.28</v>
      </c>
      <c r="K9" s="81">
        <v>186690.24</v>
      </c>
      <c r="L9" s="81">
        <v>7302.46</v>
      </c>
      <c r="M9" s="81">
        <v>840105.99</v>
      </c>
      <c r="N9" s="81">
        <v>0</v>
      </c>
      <c r="O9" s="81">
        <v>421.2</v>
      </c>
      <c r="P9" s="81">
        <v>420.05</v>
      </c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71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3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D38" sqref="D38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9/2017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6897562.880000001</v>
      </c>
      <c r="I13" s="113">
        <f>IF('Otplata kredita'!B7&lt;&gt;0,'Otplata kredita'!B7,"")</f>
        <v>6843029.9</v>
      </c>
      <c r="J13" s="113"/>
      <c r="K13" s="113">
        <f>IF(H13-I13&lt;&gt;0,H13-I13,0)</f>
        <v>54532.98000000045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264984.06</v>
      </c>
      <c r="J14" s="113"/>
      <c r="K14" s="113">
        <f>IF(H14-I14&lt;&gt;0,H14-I14,0)</f>
        <v>120826.52999999997</v>
      </c>
    </row>
    <row r="15" spans="1:11" ht="16.5">
      <c r="A15" s="115">
        <f>IF(Krediti!A18&lt;&gt;"",Krediti!A18,"")</f>
        <v>8</v>
      </c>
      <c r="B15" s="112">
        <f>IF(Krediti!Q18&lt;&gt;"",Krediti!Q18,"")</f>
        <v>42993</v>
      </c>
      <c r="C15" s="112" t="str">
        <f>IF(Krediti!D18&lt;&gt;"",Krediti!D18,"")</f>
        <v>Societe generale banka Srbija </v>
      </c>
      <c r="D15" s="112" t="str">
        <f>IF(Krediti!G18&lt;&gt;"",Krediti!G18,"")</f>
        <v>EUR</v>
      </c>
      <c r="E15" s="113">
        <f>IF(Krediti!H18&lt;&gt;"",Krediti!H18,"")</f>
        <v>840105.99</v>
      </c>
      <c r="F15" s="112">
        <f>IF(Krediti!M18&lt;&gt;"",Krediti!M18,"")</f>
        <v>1.22</v>
      </c>
      <c r="G15" s="114">
        <f>IF(Krediti!O18&lt;&gt;"",Krediti!O18,"")</f>
        <v>6</v>
      </c>
      <c r="H15" s="113">
        <f>IF('Otplata kredita'!B9+'Otplata kredita'!C9&lt;&gt;0,'Otplata kredita'!B9+'Otplata kredita'!C9,"")</f>
        <v>840105.99</v>
      </c>
      <c r="I15" s="113">
        <f>IF('Otplata kredita'!B9&lt;&gt;0,'Otplata kredita'!B9,"")</f>
      </c>
      <c r="J15" s="113"/>
      <c r="K15" s="113">
        <v>840105.99</v>
      </c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330</v>
      </c>
      <c r="C37" t="s">
        <v>331</v>
      </c>
      <c r="G37" t="s">
        <v>303</v>
      </c>
      <c r="J37" t="s">
        <v>304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2017-10-04T08:51:27Z</cp:lastPrinted>
  <dcterms:created xsi:type="dcterms:W3CDTF">2011-06-03T07:08:39Z</dcterms:created>
  <dcterms:modified xsi:type="dcterms:W3CDTF">2017-10-23T09:39:43Z</dcterms:modified>
  <cp:category/>
  <cp:version/>
  <cp:contentType/>
  <cp:contentStatus/>
</cp:coreProperties>
</file>