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30" windowWidth="18675" windowHeight="6315" activeTab="0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fullCalcOnLoad="1"/>
</workbook>
</file>

<file path=xl/sharedStrings.xml><?xml version="1.0" encoding="utf-8"?>
<sst xmlns="http://schemas.openxmlformats.org/spreadsheetml/2006/main" count="430" uniqueCount="328">
  <si>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</si>
  <si>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</si>
  <si>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</si>
  <si>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</si>
  <si>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</si>
  <si>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</si>
  <si>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</si>
  <si>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</si>
  <si>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</si>
  <si>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</si>
  <si>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</si>
  <si>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</si>
  <si>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</si>
  <si>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</si>
  <si>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</si>
  <si>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</si>
  <si>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</si>
  <si>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</si>
  <si>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</si>
  <si>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</si>
  <si>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</si>
  <si>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</si>
  <si>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</si>
  <si>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</si>
  <si>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</si>
  <si>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</si>
  <si>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</si>
  <si>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</si>
  <si>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</si>
  <si>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</si>
  <si>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</si>
  <si>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</si>
  <si>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</si>
  <si>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</si>
  <si>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</si>
  <si>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</si>
  <si>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</si>
  <si>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</si>
  <si>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</si>
  <si>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</si>
  <si>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</si>
  <si>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</si>
  <si>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</si>
  <si>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</si>
  <si>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</si>
  <si>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</si>
  <si>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</si>
  <si>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</si>
  <si>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</si>
  <si>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</si>
  <si>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</si>
  <si>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</si>
  <si>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</si>
  <si>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</si>
  <si>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</si>
  <si>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</si>
  <si>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</si>
  <si>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</si>
  <si>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</si>
  <si>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</si>
  <si>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</si>
  <si>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</si>
  <si>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</si>
  <si>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</si>
  <si>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</si>
  <si>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</si>
  <si>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</si>
  <si>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</si>
  <si>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</si>
  <si>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</si>
  <si>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</si>
  <si>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</si>
  <si>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</si>
  <si>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</si>
  <si>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</si>
  <si>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</si>
  <si>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</si>
  <si>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</si>
  <si>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</si>
  <si>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</si>
  <si>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</si>
  <si>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</si>
  <si>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</si>
  <si>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</si>
  <si>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</si>
  <si>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</si>
  <si>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</si>
  <si>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</si>
  <si>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</si>
  <si>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</si>
  <si>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</si>
  <si>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</si>
  <si>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</si>
  <si>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</si>
  <si>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</si>
  <si>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</si>
  <si>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</si>
  <si>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</si>
  <si>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</si>
  <si>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</si>
  <si>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</si>
  <si>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</si>
  <si>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</si>
  <si>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</si>
  <si>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</si>
  <si>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</si>
  <si>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</si>
  <si>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</si>
  <si>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</si>
  <si>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</si>
  <si>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</si>
  <si>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</si>
  <si>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</si>
  <si>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</si>
  <si>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</si>
  <si>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</si>
  <si>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</si>
  <si>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</si>
  <si>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</si>
  <si>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</si>
  <si>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</si>
  <si>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</si>
  <si>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</si>
  <si>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</si>
  <si>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</si>
  <si>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</si>
  <si>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</si>
  <si>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</si>
  <si>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</si>
  <si>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</si>
  <si>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</si>
  <si>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</si>
  <si>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</si>
  <si>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</si>
  <si>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</si>
  <si>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</si>
  <si>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</si>
  <si>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</si>
  <si>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</si>
  <si>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</si>
  <si>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</si>
  <si>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</si>
  <si>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</si>
  <si>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</si>
  <si>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</si>
  <si>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</si>
  <si>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</si>
  <si>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</si>
  <si>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</si>
  <si>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</si>
  <si>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</si>
  <si>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</si>
  <si>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</si>
  <si>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</si>
  <si>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</si>
  <si>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</si>
  <si>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</si>
  <si>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</si>
  <si>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</si>
  <si>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</si>
  <si>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</si>
  <si>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</si>
  <si>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</si>
  <si>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</si>
  <si>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</si>
  <si>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</si>
  <si>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</si>
  <si>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</si>
  <si>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</si>
  <si>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</si>
  <si>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</si>
  <si>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</si>
  <si>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</si>
  <si>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</si>
  <si>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</si>
  <si>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</si>
  <si>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</si>
  <si>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</si>
  <si>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</si>
  <si>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</si>
  <si>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</si>
  <si>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</si>
  <si>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</si>
  <si>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</si>
  <si>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</si>
  <si>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</si>
  <si>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</si>
  <si>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</si>
  <si>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</si>
  <si>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</si>
  <si>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</si>
  <si>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</si>
  <si>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</si>
  <si>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</si>
  <si>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</si>
  <si>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</si>
  <si>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</si>
  <si>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</si>
  <si>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</si>
  <si>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</si>
  <si>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</si>
  <si>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</si>
  <si>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</si>
  <si>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</si>
  <si>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</si>
  <si>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</si>
  <si>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</si>
  <si>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</si>
  <si>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</si>
  <si>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</si>
  <si>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</si>
  <si>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</si>
  <si>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</si>
  <si>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</si>
  <si>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</si>
  <si>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</si>
  <si>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</si>
  <si>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</si>
  <si>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</si>
  <si>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</si>
  <si>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</si>
  <si>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</si>
  <si>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</si>
  <si>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</si>
  <si>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</si>
  <si>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</si>
  <si>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</si>
  <si>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</si>
  <si>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</si>
  <si>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</si>
  <si>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</si>
  <si>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</si>
  <si>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</si>
  <si>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</si>
  <si>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</si>
  <si>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</si>
  <si>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</si>
  <si>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</si>
  <si>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</si>
  <si>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</si>
  <si>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</si>
  <si>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</si>
  <si>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</si>
  <si>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</si>
  <si>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</si>
  <si>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</si>
  <si>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</si>
  <si>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</si>
  <si>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</si>
  <si>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</si>
  <si>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</si>
  <si>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</si>
  <si>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</si>
  <si>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</si>
  <si>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</si>
  <si>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</si>
  <si>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</si>
  <si>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</si>
  <si>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</si>
  <si>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</si>
  <si>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</si>
  <si>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</si>
  <si>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</si>
  <si>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</si>
  <si>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</si>
  <si>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</si>
  <si>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</si>
  <si>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</si>
  <si>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</si>
  <si>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</si>
  <si>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</si>
  <si>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</si>
  <si>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</si>
  <si>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</si>
  <si>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</si>
  <si>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</si>
  <si>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</si>
  <si>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</si>
  <si>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</si>
  <si>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</si>
  <si>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</si>
  <si>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</si>
  <si>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</si>
  <si>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</si>
  <si>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</si>
  <si>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</si>
  <si>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</si>
  <si>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</si>
  <si>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</si>
  <si>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Период:       01. -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</si>
  <si>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</si>
  <si>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</si>
  <si>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</si>
  <si>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</si>
  <si>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</si>
  <si>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</si>
  <si>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</si>
  <si>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</si>
  <si>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</si>
  <si>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</si>
  <si>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</si>
  <si>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</si>
  <si>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</si>
  <si>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</si>
  <si>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</si>
  <si>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</si>
  <si>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</si>
  <si>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</si>
  <si>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</si>
  <si>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</si>
  <si>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</si>
  <si>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</si>
  <si>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</si>
  <si>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2/2017</t>
  </si>
  <si>
    <t xml:space="preserve">185072210 </t>
  </si>
  <si>
    <t>210</t>
  </si>
  <si>
    <t>185</t>
  </si>
  <si>
    <t>Борска банка</t>
  </si>
  <si>
    <t>Трг Стевана Мокрањца 1</t>
  </si>
  <si>
    <t>019/544-000</t>
  </si>
  <si>
    <t>Валентина Ђуричић</t>
  </si>
  <si>
    <t>997</t>
  </si>
  <si>
    <t>Fond za razvoj Republike Srbije- nastavak izgradnje mreza fekalne kanalizacije</t>
  </si>
  <si>
    <t>ref.kam .stopa NBS+2,5</t>
  </si>
  <si>
    <t>160</t>
  </si>
  <si>
    <t>Banca Intesa</t>
  </si>
  <si>
    <t>EURIBOR 3M+3.28</t>
  </si>
  <si>
    <t>у   Неготину    06.03.2017.год.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</si>
</sst>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"/>
    <numFmt numFmtId="195" formatCode="[$-409]dddd\,\ mmmm\ dd\,\ yyyy"/>
    <numFmt numFmtId="196" formatCode="mm/yyyy"/>
    <numFmt numFmtId="197" formatCode="yyyy\-mm\-dd"/>
    <numFmt numFmtId="198" formatCode="dd\.mm\.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194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2" borderId="0" xfId="0" applyNumberFormat="1" applyFont="1" applyFill="1" applyAlignment="1">
      <alignment/>
    </xf>
    <xf numFmtId="4" fontId="7" fillId="32" borderId="0" xfId="0" applyNumberFormat="1" applyFont="1" applyFill="1" applyAlignment="1">
      <alignment/>
    </xf>
    <xf numFmtId="194" fontId="7" fillId="32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94" fontId="9" fillId="0" borderId="0" xfId="0" applyNumberFormat="1" applyFont="1" applyAlignment="1">
      <alignment/>
    </xf>
    <xf numFmtId="4" fontId="8" fillId="3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2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194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2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2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2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194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194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194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194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198" fontId="9" fillId="0" borderId="17" xfId="0" applyNumberFormat="1" applyFont="1" applyBorder="1" applyAlignment="1" applyProtection="1">
      <alignment/>
      <protection locked="0"/>
    </xf>
    <xf numFmtId="198" fontId="9" fillId="0" borderId="18" xfId="0" applyNumberFormat="1" applyFont="1" applyBorder="1" applyAlignment="1" applyProtection="1">
      <alignment/>
      <protection locked="0"/>
    </xf>
    <xf numFmtId="198" fontId="9" fillId="0" borderId="14" xfId="0" applyNumberFormat="1" applyFont="1" applyBorder="1" applyAlignment="1" applyProtection="1">
      <alignment/>
      <protection locked="0"/>
    </xf>
    <xf numFmtId="0" fontId="9" fillId="32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5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198" fontId="3" fillId="0" borderId="14" xfId="0" applyNumberFormat="1" applyFont="1" applyBorder="1" applyAlignment="1" applyProtection="1">
      <alignment/>
      <protection locked="0"/>
    </xf>
    <xf numFmtId="1" fontId="21" fillId="0" borderId="17" xfId="0" applyNumberFormat="1" applyFont="1" applyBorder="1" applyAlignment="1" applyProtection="1">
      <alignment/>
      <protection locked="0"/>
    </xf>
    <xf numFmtId="4" fontId="21" fillId="0" borderId="17" xfId="0" applyNumberFormat="1" applyFont="1" applyBorder="1" applyAlignment="1" applyProtection="1">
      <alignment/>
      <protection locked="0"/>
    </xf>
    <xf numFmtId="4" fontId="22" fillId="0" borderId="17" xfId="0" applyNumberFormat="1" applyFont="1" applyBorder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0" fontId="5" fillId="5" borderId="11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196" fontId="6" fillId="0" borderId="10" xfId="0" applyNumberFormat="1" applyFont="1" applyBorder="1" applyAlignment="1" applyProtection="1">
      <alignment horizontal="center"/>
      <protection locked="0"/>
    </xf>
    <xf numFmtId="196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9" fillId="5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196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5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tabSelected="1" zoomScale="70" zoomScaleNormal="70" zoomScalePageLayoutView="0" workbookViewId="0" topLeftCell="D8">
      <selection activeCell="F26" sqref="F26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.75">
      <c r="A1" s="70" t="s">
        <v>38</v>
      </c>
      <c r="B1" s="70"/>
      <c r="C1" s="70"/>
      <c r="D1" s="50"/>
      <c r="E1" s="71"/>
      <c r="F1" s="71"/>
    </row>
    <row r="2" spans="1:18" s="25" customFormat="1" ht="15">
      <c r="A2" s="26"/>
      <c r="B2" s="26"/>
      <c r="Q2" s="27"/>
      <c r="R2" s="27"/>
    </row>
    <row r="3" spans="1:4" s="25" customFormat="1" ht="25.5" customHeight="1">
      <c r="A3" s="131" t="s">
        <v>0</v>
      </c>
      <c r="B3" s="131"/>
      <c r="C3" s="143" t="s">
        <v>311</v>
      </c>
      <c r="D3" s="144"/>
    </row>
    <row r="4" spans="1:5" s="25" customFormat="1" ht="24" customHeight="1">
      <c r="A4" s="132" t="s">
        <v>1</v>
      </c>
      <c r="B4" s="132"/>
      <c r="C4" s="145" t="s">
        <v>312</v>
      </c>
      <c r="D4" s="146"/>
      <c r="E4" s="55"/>
    </row>
    <row r="5" spans="1:5" s="25" customFormat="1" ht="22.5" customHeight="1">
      <c r="A5" s="132" t="s">
        <v>2</v>
      </c>
      <c r="B5" s="132"/>
      <c r="C5" s="147" t="s">
        <v>318</v>
      </c>
      <c r="D5" s="148"/>
      <c r="E5" s="55"/>
    </row>
    <row r="6" spans="1:5" s="25" customFormat="1" ht="23.25" customHeight="1">
      <c r="A6" s="132" t="s">
        <v>3</v>
      </c>
      <c r="B6" s="132"/>
      <c r="C6" s="147" t="s">
        <v>319</v>
      </c>
      <c r="D6" s="148"/>
      <c r="E6" s="55"/>
    </row>
    <row r="7" spans="1:5" s="25" customFormat="1" ht="22.5" customHeight="1">
      <c r="A7" s="132" t="s">
        <v>4</v>
      </c>
      <c r="B7" s="132"/>
      <c r="C7" s="147" t="s">
        <v>320</v>
      </c>
      <c r="D7" s="148"/>
      <c r="E7" s="55"/>
    </row>
    <row r="8" spans="1:5" s="25" customFormat="1" ht="44.25" customHeight="1">
      <c r="A8" s="133" t="s">
        <v>265</v>
      </c>
      <c r="B8" s="134"/>
      <c r="C8" s="137" t="s">
        <v>313</v>
      </c>
      <c r="D8" s="138"/>
      <c r="E8" s="55"/>
    </row>
    <row r="9" spans="1:5" s="25" customFormat="1" ht="38.25" customHeight="1">
      <c r="A9" s="133" t="s">
        <v>5</v>
      </c>
      <c r="B9" s="134"/>
      <c r="C9" s="139">
        <v>37056</v>
      </c>
      <c r="D9" s="140"/>
      <c r="E9" s="55"/>
    </row>
    <row r="10" spans="1:4" s="25" customFormat="1" ht="57" customHeight="1">
      <c r="A10" s="133" t="s">
        <v>6</v>
      </c>
      <c r="B10" s="134"/>
      <c r="C10" s="141">
        <v>973919822</v>
      </c>
      <c r="D10" s="142"/>
    </row>
    <row r="11" spans="1:20" s="25" customFormat="1" ht="36.75" customHeight="1">
      <c r="A11" s="28"/>
      <c r="B11" s="28"/>
      <c r="C11" s="72"/>
      <c r="D11" s="135" t="s">
        <v>23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6.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33">
      <c r="A16" s="86">
        <v>6</v>
      </c>
      <c r="B16" s="86">
        <v>1</v>
      </c>
      <c r="C16" s="79" t="s">
        <v>321</v>
      </c>
      <c r="D16" s="80" t="s">
        <v>322</v>
      </c>
      <c r="E16" s="126">
        <v>42794</v>
      </c>
      <c r="F16" s="104">
        <v>40924</v>
      </c>
      <c r="G16" s="79" t="s">
        <v>195</v>
      </c>
      <c r="H16" s="81">
        <v>6897562.88</v>
      </c>
      <c r="I16" s="79" t="s">
        <v>35</v>
      </c>
      <c r="J16" s="79"/>
      <c r="K16" s="79" t="s">
        <v>21</v>
      </c>
      <c r="L16" s="90">
        <v>0.5</v>
      </c>
      <c r="M16" s="82"/>
      <c r="N16" s="79" t="s">
        <v>323</v>
      </c>
      <c r="O16" s="86"/>
      <c r="P16" s="79" t="s">
        <v>34</v>
      </c>
      <c r="Q16" s="104">
        <v>41061</v>
      </c>
      <c r="R16" s="104">
        <v>41320</v>
      </c>
      <c r="S16" s="104">
        <v>41320</v>
      </c>
      <c r="T16" s="104">
        <v>43130</v>
      </c>
    </row>
    <row r="17" spans="1:20" ht="16.5">
      <c r="A17" s="86">
        <v>7</v>
      </c>
      <c r="B17" s="86">
        <v>1</v>
      </c>
      <c r="C17" s="79" t="s">
        <v>324</v>
      </c>
      <c r="D17" s="80" t="s">
        <v>325</v>
      </c>
      <c r="E17" s="126">
        <v>42794</v>
      </c>
      <c r="F17" s="104">
        <v>41626</v>
      </c>
      <c r="G17" s="79" t="s">
        <v>249</v>
      </c>
      <c r="H17" s="81">
        <v>385810.59</v>
      </c>
      <c r="I17" s="79" t="s">
        <v>34</v>
      </c>
      <c r="J17" s="79" t="s">
        <v>27</v>
      </c>
      <c r="K17" s="79" t="s">
        <v>19</v>
      </c>
      <c r="L17" s="90">
        <v>0.08</v>
      </c>
      <c r="M17" s="82">
        <v>3.51</v>
      </c>
      <c r="N17" s="79" t="s">
        <v>326</v>
      </c>
      <c r="O17" s="86">
        <v>6</v>
      </c>
      <c r="P17" s="79" t="s">
        <v>27</v>
      </c>
      <c r="Q17" s="104">
        <v>41627</v>
      </c>
      <c r="R17" s="104">
        <v>41837</v>
      </c>
      <c r="S17" s="104">
        <v>41656</v>
      </c>
      <c r="T17" s="104">
        <v>43451</v>
      </c>
    </row>
    <row r="18" spans="1:20" ht="16.5">
      <c r="A18" s="86"/>
      <c r="B18" s="86"/>
      <c r="C18" s="79"/>
      <c r="D18" s="80"/>
      <c r="E18" s="104"/>
      <c r="F18" s="104"/>
      <c r="G18" s="79"/>
      <c r="H18" s="81"/>
      <c r="I18" s="79"/>
      <c r="J18" s="79"/>
      <c r="K18" s="79"/>
      <c r="L18" s="90"/>
      <c r="M18" s="82"/>
      <c r="N18" s="79"/>
      <c r="O18" s="86"/>
      <c r="P18" s="79"/>
      <c r="Q18" s="104"/>
      <c r="R18" s="104"/>
      <c r="S18" s="104"/>
      <c r="T18" s="104"/>
    </row>
    <row r="19" spans="1:20" ht="16.5">
      <c r="A19" s="86"/>
      <c r="B19" s="86"/>
      <c r="C19" s="79"/>
      <c r="D19" s="80"/>
      <c r="E19" s="104"/>
      <c r="F19" s="104"/>
      <c r="G19" s="79"/>
      <c r="H19" s="81"/>
      <c r="I19" s="79"/>
      <c r="J19" s="79"/>
      <c r="K19" s="79"/>
      <c r="L19" s="90"/>
      <c r="M19" s="82"/>
      <c r="N19" s="79"/>
      <c r="O19" s="86"/>
      <c r="P19" s="79"/>
      <c r="Q19" s="104"/>
      <c r="R19" s="104"/>
      <c r="S19" s="104"/>
      <c r="T19" s="104"/>
    </row>
    <row r="20" spans="1:20" ht="16.5">
      <c r="A20" s="86"/>
      <c r="B20" s="86"/>
      <c r="C20" s="79"/>
      <c r="D20" s="80"/>
      <c r="E20" s="104"/>
      <c r="F20" s="104"/>
      <c r="G20" s="79"/>
      <c r="H20" s="81"/>
      <c r="I20" s="79"/>
      <c r="J20" s="79"/>
      <c r="K20" s="79"/>
      <c r="L20" s="90"/>
      <c r="M20" s="82"/>
      <c r="N20" s="79"/>
      <c r="O20" s="86"/>
      <c r="P20" s="79"/>
      <c r="Q20" s="104"/>
      <c r="R20" s="104"/>
      <c r="S20" s="104"/>
      <c r="T20" s="104"/>
    </row>
    <row r="21" spans="1:20" ht="16.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6.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6.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6.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6.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6.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6.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6.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6.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6.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6.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6.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6.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6.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6.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6.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6.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6.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6.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6.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6.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6.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6.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6.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6.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6.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6.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6.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6.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6.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6.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6.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6.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6.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6.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6.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6.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6.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6.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6.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6.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6.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6.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6.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6.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6.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6.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6.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6.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6.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6.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6.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6.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6.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6.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6.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6.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6.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6.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6.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6.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6.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6.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6.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6.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6.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6.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6.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6.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6.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6.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6.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6.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6.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6.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6.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6.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6.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6.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6.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6.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6.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6.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6.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6.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6.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6.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6.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6.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6.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6.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6.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6.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6.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6.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6.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6.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6.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6.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6.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6.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6.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6.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6.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6.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6.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6.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6.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6.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6.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6.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6.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6.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6.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6.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6.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6.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6.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6.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6.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6.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6.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6.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6.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6.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6.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6.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6.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6.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6.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6.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6.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6.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6.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6.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6.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6.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6.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6.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6.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6.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6.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6.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6.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6.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6.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6.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6.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6.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6.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6.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6.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6.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6.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6.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6.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6.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6.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6.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6.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6.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6.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6.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6.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6.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6.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6.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6.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6.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6.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6.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6.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6.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6.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6.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6.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6.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6.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6.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6.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6.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6.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6.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6.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6.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6.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6.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6.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6.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6.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6.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6.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6.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6.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6.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6.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6.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6.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6.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6.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6.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6.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6.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6.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6.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6.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6.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6.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6.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6.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6.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6.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6.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6.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6.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6.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6.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6.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6.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6.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6.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6.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6.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6.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6.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6.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6.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6.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6.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6.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6.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6.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6.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6.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6.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6.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6.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6.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6.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6.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6.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6.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6.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6.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6.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6.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6.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6.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6.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6.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6.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6.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6.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6.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6.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6.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6.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6.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6.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6.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6.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6.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6.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6.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6.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6.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6.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6.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6.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6.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6.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6.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6.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6.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6.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6.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6.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6.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6.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6.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6.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6.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6.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6.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6.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6.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6.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6.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6.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6.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6.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6.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6.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6.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6.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6.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6.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6.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6.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6.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6.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6.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6.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6.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6.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6.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6.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6.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6.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6.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6.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6.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6.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6.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6.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6.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6.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6.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6.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6.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6.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6.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6.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6.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6.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  <mergeCell ref="A3:B3"/>
    <mergeCell ref="A4:B4"/>
    <mergeCell ref="A5:B5"/>
    <mergeCell ref="A6:B6"/>
    <mergeCell ref="A7:B7"/>
    <mergeCell ref="A9:B9"/>
    <mergeCell ref="A8:B8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zoomScale="60" zoomScaleNormal="60" zoomScalePageLayoutView="0" workbookViewId="0" topLeftCell="D1">
      <selection activeCell="O8" sqref="O8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.75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7.25">
      <c r="A3" s="49" t="s">
        <v>127</v>
      </c>
    </row>
    <row r="4" spans="1:16" ht="17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6.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6.5">
      <c r="A7" s="127">
        <v>6</v>
      </c>
      <c r="B7" s="128">
        <v>6804950.49</v>
      </c>
      <c r="C7" s="128">
        <v>92612.39</v>
      </c>
      <c r="D7" s="128">
        <v>92612.39</v>
      </c>
      <c r="E7" s="128">
        <v>0</v>
      </c>
      <c r="F7" s="128">
        <v>0</v>
      </c>
      <c r="G7" s="128">
        <v>48170.49</v>
      </c>
      <c r="H7" s="128">
        <v>3118.36</v>
      </c>
      <c r="I7" s="128">
        <v>10097.53</v>
      </c>
      <c r="J7" s="128">
        <v>160.23</v>
      </c>
      <c r="K7" s="128">
        <v>0</v>
      </c>
      <c r="L7" s="128">
        <v>0</v>
      </c>
      <c r="M7" s="128">
        <v>0</v>
      </c>
      <c r="N7" s="128">
        <v>0</v>
      </c>
      <c r="O7" s="128">
        <v>0</v>
      </c>
      <c r="P7" s="129"/>
    </row>
    <row r="8" spans="1:16" ht="16.5">
      <c r="A8" s="127">
        <v>7</v>
      </c>
      <c r="B8" s="128">
        <v>221103.84</v>
      </c>
      <c r="C8" s="128">
        <v>164706.74</v>
      </c>
      <c r="D8" s="128">
        <v>164706.74</v>
      </c>
      <c r="E8" s="128">
        <v>7293.74</v>
      </c>
      <c r="F8" s="128">
        <v>450.03</v>
      </c>
      <c r="G8" s="128">
        <v>66254.47</v>
      </c>
      <c r="H8" s="128">
        <v>3959.56</v>
      </c>
      <c r="I8" s="128">
        <v>91158.54</v>
      </c>
      <c r="J8" s="128">
        <v>1766.38</v>
      </c>
      <c r="K8" s="128">
        <v>0</v>
      </c>
      <c r="L8" s="128">
        <v>0</v>
      </c>
      <c r="M8" s="128">
        <v>0</v>
      </c>
      <c r="N8" s="128">
        <v>7223.67</v>
      </c>
      <c r="O8" s="128">
        <v>520.1</v>
      </c>
      <c r="P8" s="129"/>
    </row>
    <row r="9" spans="1:16" ht="16.5">
      <c r="A9" s="86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6.5">
      <c r="A10" s="86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6.5">
      <c r="A11" s="86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6.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6.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6.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6.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6.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6.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6.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6.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6.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6.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6.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6.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6.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6.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6.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6.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6.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6.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6.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6.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6.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6.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6.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6.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6.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6.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6.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6.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6.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6.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6.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6.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6.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6.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6.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6.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6.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6.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6.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6.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6.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6.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6.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6.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6.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6.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6.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6.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6.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6.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6.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6.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6.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6.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6.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6.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6.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6.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6.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6.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6.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6.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6.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6.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6.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6.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6.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6.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6.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6.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6.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6.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6.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6.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6.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6.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6.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6.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6.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6.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6.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6.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6.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6.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6.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6.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6.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6.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6.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6.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6.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6.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6.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6.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6.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6.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6.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6.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6.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6.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6.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6.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6.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6.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6.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6.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6.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6.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6.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6.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6.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6.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6.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6.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6.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6.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6.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6.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6.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6.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6.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6.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6.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6.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6.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6.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6.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6.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6.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6.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6.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6.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6.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6.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6.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6.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6.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6.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6.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6.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6.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6.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6.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6.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6.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6.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6.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6.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6.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6.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6.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6.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6.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6.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6.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6.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6.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6.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6.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6.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6.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6.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6.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6.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6.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6.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6.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6.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6.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6.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6.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6.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6.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6.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6.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6.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6.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6.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6.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6.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6.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6.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6.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6.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6.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6.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6.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6.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6.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6.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6.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6.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H29" sqref="H29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.75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.75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9.5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6.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66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6.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6.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6.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6.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6.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6.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6.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6.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6.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6.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6.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6.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6.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6.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6.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6.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6.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6.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6.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6.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6.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6.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6.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6.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6.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6.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6.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6.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6.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6.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6.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6.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6.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6.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6.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6.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6.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6.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6.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6.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6.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6.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6.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6.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6.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6.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6.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6.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6.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6.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6.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6.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6.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6.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6.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6.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6.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6.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6.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6.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6.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6.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6.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6.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6.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6.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6.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6.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6.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6.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6.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6.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6.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6.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6.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6.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6.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6.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6.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6.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6.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6.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6.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6.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6.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6.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6.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6.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6.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6.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6.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6.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6.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6.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6.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6.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6.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6.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6.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6.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6.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6.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6.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6.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6.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6.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6.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6.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6.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6.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6.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6.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6.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6.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6.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6.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6.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6.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6.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6.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6.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6.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6.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6.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6.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6.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6.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6.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6.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6.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6.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6.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6.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6.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6.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6.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6.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6.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6.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6.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6.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6.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6.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6.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6.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6.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6.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6.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6.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6.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6.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6.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6.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6.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6.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6.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6.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6.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6.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6.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6.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6.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6.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6.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6.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6.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6.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6.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6.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6.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6.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6.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6.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6.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6.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6.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6.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6.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6.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6.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6.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6.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6.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6.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6.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6.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6.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6.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6.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6.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6.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6.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6.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6.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6.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6.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G22" sqref="G22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.75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7.25">
      <c r="A3" s="49" t="s">
        <v>127</v>
      </c>
    </row>
    <row r="4" spans="1:13" ht="17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6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6.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6.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6.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6.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6.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6.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6.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6.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6.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6.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6.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6.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6.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6.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6.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6.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6.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6.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6.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6.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6.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6.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6.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6.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6.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6.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6.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6.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6.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6.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6.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6.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6.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6.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6.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6.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6.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6.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6.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6.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6.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6.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6.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6.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6.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6.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6.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6.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6.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6.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6.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6.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6.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6.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6.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6.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6.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6.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6.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6.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6.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6.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6.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6.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6.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6.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6.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6.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6.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6.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6.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6.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6.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6.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6.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6.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6.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6.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6.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6.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6.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6.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6.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6.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6.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6.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6.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.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6.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6.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6.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6.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6.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6.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6.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6.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6.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6.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6.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6.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6.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6.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6.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6.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6.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6.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6.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6.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6.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6.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6.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6.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6.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6.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6.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6.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6.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6.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6.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6.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6.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6.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6.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6.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6.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6.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6.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6.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6.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6.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6.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6.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6.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6.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6.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6.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6.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6.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6.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6.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6.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6.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6.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6.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6.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6.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6.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6.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6.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6.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6.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6.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6.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6.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6.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6.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6.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6.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6.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6.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6.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6.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6.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6.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6.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6.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6.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6.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6.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6.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6.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6.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6.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6.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6.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6.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6.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6.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6.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6.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6.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6.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6.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6.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6.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6.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6.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6.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6.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6.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6.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6.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6.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6.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6.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A1">
      <selection activeCell="G28" sqref="G28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.75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.75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.75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6.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66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6.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6.5">
      <c r="A8" s="95">
        <v>64</v>
      </c>
      <c r="B8" s="77" t="s">
        <v>314</v>
      </c>
      <c r="C8" s="77" t="s">
        <v>315</v>
      </c>
      <c r="D8" s="77" t="s">
        <v>316</v>
      </c>
      <c r="E8" s="77" t="s">
        <v>317</v>
      </c>
      <c r="F8" s="77" t="s">
        <v>195</v>
      </c>
      <c r="G8" s="96">
        <v>2370117.86</v>
      </c>
      <c r="H8" s="96">
        <v>0</v>
      </c>
      <c r="I8" s="96">
        <v>0</v>
      </c>
      <c r="J8" s="96">
        <v>2370117.86</v>
      </c>
      <c r="K8" s="130" t="s">
        <v>27</v>
      </c>
      <c r="L8" s="77"/>
      <c r="M8" s="77"/>
      <c r="N8" s="78"/>
      <c r="O8" s="78"/>
      <c r="P8" s="77"/>
    </row>
    <row r="9" spans="1:16" ht="16.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6.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6.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6.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6.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6.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6.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6.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6.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6.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6.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6.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6.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6.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6.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6.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6.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6.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6.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6.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6.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6.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6.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6.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6.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6.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6.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6.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6.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6.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6.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6.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6.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6.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6.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6.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6.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6.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6.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6.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6.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6.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6.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6.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6.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6.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6.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6.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6.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6.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6.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6.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6.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6.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6.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6.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6.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6.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6.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6.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6.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6.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6.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6.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6.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6.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6.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6.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6.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6.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6.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6.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6.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6.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6.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6.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6.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6.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6.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6.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6.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6.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6.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6.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6.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6.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6.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6.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6.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6.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6.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6.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6.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6.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6.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6.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6.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6.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6.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zoomScale="80" zoomScaleNormal="80" zoomScalePageLayoutView="0" workbookViewId="0" topLeftCell="A1">
      <selection activeCell="C40" sqref="C40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6.5">
      <c r="A1" s="107"/>
      <c r="B1" s="107"/>
      <c r="C1" s="107"/>
      <c r="D1" s="150" t="s">
        <v>286</v>
      </c>
      <c r="E1" s="150"/>
      <c r="F1" s="150"/>
      <c r="G1" s="150"/>
      <c r="H1" s="150"/>
      <c r="I1" s="150"/>
      <c r="J1" s="107"/>
      <c r="K1" s="107"/>
    </row>
    <row r="3" spans="1:6" ht="16.5">
      <c r="A3" s="151" t="s">
        <v>287</v>
      </c>
      <c r="B3" s="151"/>
      <c r="C3" s="152" t="str">
        <f>IF(Krediti!C3&lt;&gt;"",Krediti!C3,"")</f>
        <v>072</v>
      </c>
      <c r="D3" s="152"/>
      <c r="E3" s="75"/>
      <c r="F3" s="75"/>
    </row>
    <row r="4" spans="1:6" ht="16.5">
      <c r="A4" s="151" t="s">
        <v>288</v>
      </c>
      <c r="B4" s="151"/>
      <c r="C4" s="152" t="str">
        <f>IF(Krediti!C4&lt;&gt;"",Krediti!C4,"")</f>
        <v>Неготин</v>
      </c>
      <c r="D4" s="152"/>
      <c r="E4" s="108"/>
      <c r="F4" s="108"/>
    </row>
    <row r="5" spans="1:6" ht="16.5">
      <c r="A5" s="151" t="s">
        <v>289</v>
      </c>
      <c r="B5" s="151"/>
      <c r="C5" s="153" t="str">
        <f>IF(Krediti!C8&lt;&gt;"",Krediti!C8,"")</f>
        <v>2/2017</v>
      </c>
      <c r="D5" s="153"/>
      <c r="E5" s="109"/>
      <c r="F5" s="75"/>
    </row>
    <row r="9" spans="1:11" ht="15">
      <c r="A9" s="149" t="s">
        <v>290</v>
      </c>
      <c r="B9" s="149" t="s">
        <v>291</v>
      </c>
      <c r="C9" s="149" t="s">
        <v>292</v>
      </c>
      <c r="D9" s="149" t="s">
        <v>293</v>
      </c>
      <c r="E9" s="149" t="s">
        <v>294</v>
      </c>
      <c r="F9" s="149" t="s">
        <v>295</v>
      </c>
      <c r="G9" s="149" t="s">
        <v>296</v>
      </c>
      <c r="H9" s="149" t="s">
        <v>297</v>
      </c>
      <c r="I9" s="149" t="s">
        <v>298</v>
      </c>
      <c r="J9" s="149" t="s">
        <v>299</v>
      </c>
      <c r="K9" s="149" t="s">
        <v>300</v>
      </c>
    </row>
    <row r="10" spans="1:11" ht="15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</row>
    <row r="11" spans="1:11" ht="15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</row>
    <row r="12" spans="1:11" ht="16.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301</v>
      </c>
    </row>
    <row r="13" spans="1:11" ht="16.5">
      <c r="A13" s="111">
        <f>IF(Krediti!A16&lt;&gt;"",Krediti!A16,"")</f>
        <v>6</v>
      </c>
      <c r="B13" s="112">
        <f>IF(Krediti!Q16&lt;&gt;"",Krediti!Q16,"")</f>
        <v>41061</v>
      </c>
      <c r="C13" s="112" t="str">
        <f>IF(Krediti!D16&lt;&gt;"",Krediti!D16,"")</f>
        <v>Fond za razvoj Republike Srbije- nastavak izgradnje mreza fekalne kanalizacije</v>
      </c>
      <c r="D13" s="112" t="str">
        <f>IF(Krediti!G16&lt;&gt;"",Krediti!G16,"")</f>
        <v>RSD</v>
      </c>
      <c r="E13" s="113">
        <f>IF(Krediti!H16&lt;&gt;"",Krediti!H16,"")</f>
        <v>6897562.88</v>
      </c>
      <c r="F13" s="112">
        <f>IF(Krediti!M16&lt;&gt;"",Krediti!M16,"")</f>
      </c>
      <c r="G13" s="114">
        <f>IF(Krediti!O16&lt;&gt;"",Krediti!O16,"")</f>
      </c>
      <c r="H13" s="113">
        <f>IF('Otplata kredita'!B7+'Otplata kredita'!C7&lt;&gt;0,'Otplata kredita'!B7+'Otplata kredita'!C7,"")</f>
        <v>6897562.88</v>
      </c>
      <c r="I13" s="113">
        <f>IF('Otplata kredita'!B7&lt;&gt;0,'Otplata kredita'!B7,"")</f>
        <v>6804950.49</v>
      </c>
      <c r="J13" s="113"/>
      <c r="K13" s="113">
        <f>IF(H13-I13&lt;&gt;0,H13-I13,0)</f>
        <v>92612.38999999966</v>
      </c>
    </row>
    <row r="14" spans="1:11" ht="16.5">
      <c r="A14" s="115">
        <f>IF(Krediti!A17&lt;&gt;"",Krediti!A17,"")</f>
        <v>7</v>
      </c>
      <c r="B14" s="112">
        <f>IF(Krediti!Q17&lt;&gt;"",Krediti!Q17,"")</f>
        <v>41627</v>
      </c>
      <c r="C14" s="112" t="str">
        <f>IF(Krediti!D17&lt;&gt;"",Krediti!D17,"")</f>
        <v>Banca Intesa</v>
      </c>
      <c r="D14" s="112" t="str">
        <f>IF(Krediti!G17&lt;&gt;"",Krediti!G17,"")</f>
        <v>EUR</v>
      </c>
      <c r="E14" s="113">
        <f>IF(Krediti!H17&lt;&gt;"",Krediti!H17,"")</f>
        <v>385810.59</v>
      </c>
      <c r="F14" s="112">
        <f>IF(Krediti!M17&lt;&gt;"",Krediti!M17,"")</f>
        <v>3.51</v>
      </c>
      <c r="G14" s="114">
        <f>IF(Krediti!O17&lt;&gt;"",Krediti!O17,"")</f>
        <v>6</v>
      </c>
      <c r="H14" s="113">
        <f>IF('Otplata kredita'!B8+'Otplata kredita'!C8&lt;&gt;0,'Otplata kredita'!B8+'Otplata kredita'!C8,"")</f>
        <v>385810.57999999996</v>
      </c>
      <c r="I14" s="113">
        <f>IF('Otplata kredita'!B8&lt;&gt;0,'Otplata kredita'!B8,"")</f>
        <v>221103.84</v>
      </c>
      <c r="J14" s="113"/>
      <c r="K14" s="113">
        <f>IF(H14-I14&lt;&gt;0,H14-I14,0)</f>
        <v>164706.73999999996</v>
      </c>
    </row>
    <row r="15" spans="1:11" ht="16.5">
      <c r="A15" s="115">
        <f>IF(Krediti!A18&lt;&gt;"",Krediti!A18,"")</f>
      </c>
      <c r="B15" s="112">
        <f>IF(Krediti!Q18&lt;&gt;"",Krediti!Q18,"")</f>
      </c>
      <c r="C15" s="112">
        <f>IF(Krediti!D18&lt;&gt;"",Krediti!D18,"")</f>
      </c>
      <c r="D15" s="112">
        <f>IF(Krediti!G18&lt;&gt;"",Krediti!G18,"")</f>
      </c>
      <c r="E15" s="113">
        <f>IF(Krediti!H18&lt;&gt;"",Krediti!H18,"")</f>
      </c>
      <c r="F15" s="112">
        <f>IF(Krediti!M18&lt;&gt;"",Krediti!M18,"")</f>
      </c>
      <c r="G15" s="114">
        <f>IF(Krediti!O18&lt;&gt;"",Krediti!O18,"")</f>
      </c>
      <c r="H15" s="113">
        <f>IF('Otplata kredita'!B9+'Otplata kredita'!C9&lt;&gt;0,'Otplata kredita'!B9+'Otplata kredita'!C9,"")</f>
      </c>
      <c r="I15" s="113">
        <f>IF('Otplata kredita'!B9&lt;&gt;0,'Otplata kredita'!B9,"")</f>
      </c>
      <c r="J15" s="113"/>
      <c r="K15" s="113"/>
    </row>
    <row r="16" spans="1:11" ht="16.5">
      <c r="A16" s="115">
        <f>IF(Krediti!A19&lt;&gt;"",Krediti!A19,"")</f>
      </c>
      <c r="B16" s="112">
        <f>IF(Krediti!Q19&lt;&gt;"",Krediti!Q19,"")</f>
      </c>
      <c r="C16" s="112">
        <f>IF(Krediti!D19&lt;&gt;"",Krediti!D19,"")</f>
      </c>
      <c r="D16" s="112">
        <f>IF(Krediti!G19&lt;&gt;"",Krediti!G19,"")</f>
      </c>
      <c r="E16" s="113">
        <f>IF(Krediti!H19&lt;&gt;"",Krediti!H19,"")</f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</c>
      <c r="I16" s="113">
        <f>IF('Otplata kredita'!B10&lt;&gt;0,'Otplata kredita'!B10,"")</f>
      </c>
      <c r="J16" s="113"/>
      <c r="K16" s="113"/>
    </row>
    <row r="17" spans="1:11" ht="16.5">
      <c r="A17" s="115">
        <f>IF(Krediti!A20&lt;&gt;"",Krediti!A20,"")</f>
      </c>
      <c r="B17" s="112">
        <f>IF(Krediti!Q20&lt;&gt;"",Krediti!Q20,"")</f>
      </c>
      <c r="C17" s="112">
        <f>IF(Krediti!D20&lt;&gt;"",Krediti!D20,"")</f>
      </c>
      <c r="D17" s="112">
        <f>IF(Krediti!G20&lt;&gt;"",Krediti!G20,"")</f>
      </c>
      <c r="E17" s="113">
        <f>IF(Krediti!H20&lt;&gt;"",Krediti!H20,"")</f>
      </c>
      <c r="F17" s="112">
        <f>IF(Krediti!M20&lt;&gt;"",Krediti!M20,"")</f>
      </c>
      <c r="G17" s="114">
        <f>IF(Krediti!O20&lt;&gt;"",Krediti!O20,"")</f>
      </c>
      <c r="H17" s="113">
        <f>IF('Otplata kredita'!B11+'Otplata kredita'!C11&lt;&gt;0,'Otplata kredita'!B11+'Otplata kredita'!C11,"")</f>
      </c>
      <c r="I17" s="113">
        <f>IF('Otplata kredita'!B11&lt;&gt;0,'Otplata kredita'!B11,"")</f>
      </c>
      <c r="J17" s="113"/>
      <c r="K17" s="113"/>
    </row>
    <row r="18" spans="1:11" ht="16.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6.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6.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6.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6.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6.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6.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6.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6.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6.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6.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6.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6.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6.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6.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6.5">
      <c r="A33" s="120"/>
      <c r="B33" s="121"/>
    </row>
    <row r="36" ht="19.5" customHeight="1">
      <c r="J36" t="s">
        <v>302</v>
      </c>
    </row>
    <row r="37" spans="2:10" ht="33" customHeight="1">
      <c r="B37" t="s">
        <v>327</v>
      </c>
      <c r="G37" t="s">
        <v>303</v>
      </c>
      <c r="J37" t="s">
        <v>304</v>
      </c>
    </row>
  </sheetData>
  <sheetProtection/>
  <mergeCells count="18"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D1:I1"/>
    <mergeCell ref="A3:B3"/>
    <mergeCell ref="C3:D3"/>
    <mergeCell ref="A4:B4"/>
    <mergeCell ref="C4:D4"/>
    <mergeCell ref="A5:B5"/>
    <mergeCell ref="C5:D5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.75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5">
      <c r="A4" s="155" t="s">
        <v>39</v>
      </c>
      <c r="B4" s="155"/>
      <c r="D4" s="155" t="s">
        <v>41</v>
      </c>
      <c r="E4" s="155"/>
      <c r="F4" s="155"/>
      <c r="H4" s="155" t="s">
        <v>95</v>
      </c>
      <c r="I4" s="155"/>
    </row>
    <row r="5" spans="1:9" s="42" customFormat="1" ht="24.75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56" t="s">
        <v>57</v>
      </c>
      <c r="B9" s="156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305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57" t="s">
        <v>76</v>
      </c>
      <c r="E21" s="157"/>
      <c r="F21" s="157"/>
      <c r="H21" s="101">
        <v>16</v>
      </c>
      <c r="I21" s="43" t="s">
        <v>92</v>
      </c>
    </row>
    <row r="22" spans="8:10" ht="15">
      <c r="H22" s="101">
        <v>17</v>
      </c>
      <c r="I22" s="43" t="s">
        <v>93</v>
      </c>
      <c r="J22" s="44"/>
    </row>
    <row r="23" spans="8:10" ht="39.75" customHeight="1">
      <c r="H23" s="154" t="s">
        <v>96</v>
      </c>
      <c r="I23" s="154"/>
      <c r="J23" s="45"/>
    </row>
    <row r="25" ht="1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6.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5">
      <c r="A4" s="155" t="s">
        <v>189</v>
      </c>
      <c r="B4" s="155"/>
      <c r="D4" s="155" t="s">
        <v>193</v>
      </c>
      <c r="E4" s="155"/>
      <c r="G4" s="155" t="s">
        <v>253</v>
      </c>
      <c r="H4" s="155"/>
      <c r="J4" s="155" t="s">
        <v>12</v>
      </c>
      <c r="K4" s="155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5">
      <c r="A8" s="100">
        <v>3</v>
      </c>
      <c r="B8" s="40" t="s">
        <v>188</v>
      </c>
      <c r="D8" s="43">
        <v>3</v>
      </c>
      <c r="E8" s="37" t="s">
        <v>310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56"/>
      <c r="B9" s="156"/>
      <c r="C9" s="39"/>
      <c r="D9" s="158"/>
      <c r="E9" s="158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5">
      <c r="D13" s="155" t="s">
        <v>30</v>
      </c>
      <c r="E13" s="155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5">
      <c r="D16" s="99">
        <v>4</v>
      </c>
      <c r="E16" s="37" t="s">
        <v>306</v>
      </c>
      <c r="G16" s="62" t="s">
        <v>215</v>
      </c>
      <c r="H16" s="62" t="s">
        <v>216</v>
      </c>
    </row>
    <row r="17" spans="4:8" ht="15">
      <c r="D17" s="99">
        <v>5</v>
      </c>
      <c r="E17" s="37" t="s">
        <v>307</v>
      </c>
      <c r="G17" s="62" t="s">
        <v>217</v>
      </c>
      <c r="H17" s="62" t="s">
        <v>218</v>
      </c>
    </row>
    <row r="18" spans="4:8" ht="15">
      <c r="D18" s="99">
        <v>6</v>
      </c>
      <c r="E18" s="37" t="s">
        <v>308</v>
      </c>
      <c r="G18" s="62" t="s">
        <v>219</v>
      </c>
      <c r="H18" s="62" t="s">
        <v>220</v>
      </c>
    </row>
    <row r="19" spans="4:8" ht="15">
      <c r="D19" s="99">
        <v>7</v>
      </c>
      <c r="E19" s="37" t="s">
        <v>309</v>
      </c>
      <c r="G19" s="62" t="s">
        <v>221</v>
      </c>
      <c r="H19" s="62" t="s">
        <v>222</v>
      </c>
    </row>
    <row r="20" spans="4:8" ht="13.5" customHeight="1">
      <c r="D20" s="158"/>
      <c r="E20" s="158"/>
      <c r="G20" s="62" t="s">
        <v>223</v>
      </c>
      <c r="H20" s="62" t="s">
        <v>224</v>
      </c>
    </row>
    <row r="21" spans="7:8" ht="15">
      <c r="G21" s="62" t="s">
        <v>225</v>
      </c>
      <c r="H21" s="62" t="s">
        <v>226</v>
      </c>
    </row>
    <row r="22" spans="7:9" ht="1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5">
      <c r="G24" s="62" t="s">
        <v>231</v>
      </c>
      <c r="H24" s="62" t="s">
        <v>232</v>
      </c>
    </row>
    <row r="25" spans="7:8" ht="15">
      <c r="G25" s="62" t="s">
        <v>233</v>
      </c>
      <c r="H25" s="62" t="s">
        <v>234</v>
      </c>
    </row>
    <row r="26" spans="7:8" ht="15">
      <c r="G26" s="62" t="s">
        <v>235</v>
      </c>
      <c r="H26" s="62" t="s">
        <v>236</v>
      </c>
    </row>
    <row r="27" spans="7:8" ht="15">
      <c r="G27" s="62" t="s">
        <v>237</v>
      </c>
      <c r="H27" s="62" t="s">
        <v>238</v>
      </c>
    </row>
    <row r="28" spans="7:8" ht="15">
      <c r="G28" s="62" t="s">
        <v>239</v>
      </c>
      <c r="H28" s="62" t="s">
        <v>240</v>
      </c>
    </row>
    <row r="29" spans="7:8" ht="15">
      <c r="G29" s="62" t="s">
        <v>241</v>
      </c>
      <c r="H29" s="62" t="s">
        <v>242</v>
      </c>
    </row>
    <row r="30" spans="7:8" ht="15">
      <c r="G30" s="62" t="s">
        <v>243</v>
      </c>
      <c r="H30" s="62" t="s">
        <v>244</v>
      </c>
    </row>
    <row r="31" spans="7:8" ht="15">
      <c r="G31" s="62" t="s">
        <v>245</v>
      </c>
      <c r="H31" s="62" t="s">
        <v>246</v>
      </c>
    </row>
    <row r="32" spans="7:8" ht="15">
      <c r="G32" s="62" t="s">
        <v>247</v>
      </c>
      <c r="H32" s="62" t="s">
        <v>248</v>
      </c>
    </row>
    <row r="33" spans="7:8" ht="15">
      <c r="G33" s="62" t="s">
        <v>249</v>
      </c>
      <c r="H33" s="62" t="s">
        <v>250</v>
      </c>
    </row>
    <row r="34" spans="7:8" ht="1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Boki</cp:lastModifiedBy>
  <cp:lastPrinted>2017-03-06T09:18:37Z</cp:lastPrinted>
  <dcterms:created xsi:type="dcterms:W3CDTF">2011-06-03T07:08:39Z</dcterms:created>
  <dcterms:modified xsi:type="dcterms:W3CDTF">2017-03-06T15:42:39Z</dcterms:modified>
  <cp:category/>
  <cp:version/>
  <cp:contentType/>
  <cp:contentStatus/>
</cp:coreProperties>
</file>